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ОН САМЫЙЙЙЙЙ\Desktop\мт\"/>
    </mc:Choice>
  </mc:AlternateContent>
  <xr:revisionPtr revIDLastSave="0" documentId="8_{A4CAD2B9-31E0-4AF1-8149-2B9EB5ED690F}" xr6:coauthVersionLast="45" xr6:coauthVersionMax="45" xr10:uidLastSave="{00000000-0000-0000-0000-000000000000}"/>
  <bookViews>
    <workbookView xWindow="-108" yWindow="-108" windowWidth="30936" windowHeight="16896" xr2:uid="{5714974E-5B2F-4D8B-A300-91CCDA7DA096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7" i="1" l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N36" i="1"/>
  <c r="N38" i="1" s="1"/>
  <c r="J36" i="1"/>
  <c r="J38" i="1" s="1"/>
  <c r="I36" i="1"/>
  <c r="I38" i="1" s="1"/>
  <c r="F36" i="1"/>
  <c r="F38" i="1" s="1"/>
  <c r="Q35" i="1"/>
  <c r="Q36" i="1" s="1"/>
  <c r="P35" i="1"/>
  <c r="P36" i="1" s="1"/>
  <c r="O35" i="1"/>
  <c r="O36" i="1" s="1"/>
  <c r="N35" i="1"/>
  <c r="M35" i="1"/>
  <c r="M36" i="1" s="1"/>
  <c r="L35" i="1"/>
  <c r="L36" i="1" s="1"/>
  <c r="K35" i="1"/>
  <c r="K36" i="1" s="1"/>
  <c r="J35" i="1"/>
  <c r="I35" i="1"/>
  <c r="H35" i="1"/>
  <c r="H36" i="1" s="1"/>
  <c r="G35" i="1"/>
  <c r="G36" i="1" s="1"/>
  <c r="F35" i="1"/>
  <c r="E35" i="1"/>
  <c r="E36" i="1" s="1"/>
  <c r="D35" i="1"/>
  <c r="D36" i="1" s="1"/>
  <c r="C35" i="1"/>
  <c r="C36" i="1" s="1"/>
  <c r="G23" i="1"/>
  <c r="O21" i="1"/>
  <c r="O23" i="1" s="1"/>
  <c r="K21" i="1"/>
  <c r="K23" i="1" s="1"/>
  <c r="G21" i="1"/>
  <c r="F21" i="1"/>
  <c r="F23" i="1" s="1"/>
  <c r="C21" i="1"/>
  <c r="C23" i="1" s="1"/>
  <c r="Q20" i="1"/>
  <c r="Q21" i="1" s="1"/>
  <c r="Q23" i="1" s="1"/>
  <c r="P20" i="1"/>
  <c r="P21" i="1" s="1"/>
  <c r="P23" i="1" s="1"/>
  <c r="O20" i="1"/>
  <c r="N20" i="1"/>
  <c r="N21" i="1" s="1"/>
  <c r="N23" i="1" s="1"/>
  <c r="M20" i="1"/>
  <c r="M21" i="1" s="1"/>
  <c r="M23" i="1" s="1"/>
  <c r="L20" i="1"/>
  <c r="L21" i="1" s="1"/>
  <c r="L23" i="1" s="1"/>
  <c r="K20" i="1"/>
  <c r="J20" i="1"/>
  <c r="J21" i="1" s="1"/>
  <c r="J23" i="1" s="1"/>
  <c r="I20" i="1"/>
  <c r="I21" i="1" s="1"/>
  <c r="I23" i="1" s="1"/>
  <c r="H20" i="1"/>
  <c r="H21" i="1" s="1"/>
  <c r="H23" i="1" s="1"/>
  <c r="G20" i="1"/>
  <c r="F20" i="1"/>
  <c r="E20" i="1"/>
  <c r="E21" i="1" s="1"/>
  <c r="E23" i="1" s="1"/>
  <c r="D20" i="1"/>
  <c r="D21" i="1" s="1"/>
  <c r="D23" i="1" s="1"/>
  <c r="C20" i="1"/>
  <c r="L9" i="1"/>
  <c r="E38" i="1" l="1"/>
  <c r="E39" i="1"/>
  <c r="E40" i="1" s="1"/>
  <c r="G38" i="1"/>
  <c r="G39" i="1"/>
  <c r="G40" i="1" s="1"/>
  <c r="H38" i="1"/>
  <c r="H39" i="1"/>
  <c r="H40" i="1" s="1"/>
  <c r="K38" i="1"/>
  <c r="K39" i="1"/>
  <c r="K40" i="1" s="1"/>
  <c r="L38" i="1"/>
  <c r="L39" i="1"/>
  <c r="L40" i="1" s="1"/>
  <c r="M38" i="1"/>
  <c r="M39" i="1"/>
  <c r="M40" i="1" s="1"/>
  <c r="O38" i="1"/>
  <c r="O39" i="1"/>
  <c r="O40" i="1" s="1"/>
  <c r="P39" i="1"/>
  <c r="P40" i="1" s="1"/>
  <c r="P38" i="1"/>
  <c r="Q38" i="1"/>
  <c r="Q39" i="1"/>
  <c r="Q40" i="1" s="1"/>
  <c r="C38" i="1"/>
  <c r="C39" i="1"/>
  <c r="C40" i="1" s="1"/>
  <c r="D38" i="1"/>
  <c r="D39" i="1"/>
  <c r="D40" i="1" s="1"/>
  <c r="F39" i="1"/>
  <c r="F40" i="1" s="1"/>
  <c r="I39" i="1"/>
  <c r="I40" i="1" s="1"/>
  <c r="J39" i="1"/>
  <c r="J40" i="1" s="1"/>
  <c r="N39" i="1"/>
  <c r="N40" i="1" s="1"/>
</calcChain>
</file>

<file path=xl/sharedStrings.xml><?xml version="1.0" encoding="utf-8"?>
<sst xmlns="http://schemas.openxmlformats.org/spreadsheetml/2006/main" count="45" uniqueCount="40">
  <si>
    <t>УТВЕРЖДАЮ:</t>
  </si>
  <si>
    <t>Меню-требование на выдачу продуктов питания</t>
  </si>
  <si>
    <t>Руководитель учреждения _________________</t>
  </si>
  <si>
    <t>на 02.04.2024 г</t>
  </si>
  <si>
    <t>кол-во детей в 1 см.</t>
  </si>
  <si>
    <t>кол-во детей в 2 см.</t>
  </si>
  <si>
    <t>Наименование и количество продуктов питания, подлежащего на 1 чел.</t>
  </si>
  <si>
    <t>соль</t>
  </si>
  <si>
    <t>филе говядины</t>
  </si>
  <si>
    <t>картофель</t>
  </si>
  <si>
    <t>сахар</t>
  </si>
  <si>
    <t>лук</t>
  </si>
  <si>
    <t>морковь</t>
  </si>
  <si>
    <t>хлеб</t>
  </si>
  <si>
    <t>рис</t>
  </si>
  <si>
    <t>Чай</t>
  </si>
  <si>
    <t>масло подсолнечное</t>
  </si>
  <si>
    <t>масло сливлчное</t>
  </si>
  <si>
    <t>горошек зеленый</t>
  </si>
  <si>
    <t xml:space="preserve">свекла </t>
  </si>
  <si>
    <t>чечевица</t>
  </si>
  <si>
    <t>ЗАВТРАК</t>
  </si>
  <si>
    <t>Плов с говядиной</t>
  </si>
  <si>
    <t>Салат "Здоровье"</t>
  </si>
  <si>
    <t>Чай с сахаром</t>
  </si>
  <si>
    <t>Хлеб пшеничный</t>
  </si>
  <si>
    <t>Яблоко</t>
  </si>
  <si>
    <t>итого на 1 чел</t>
  </si>
  <si>
    <t>итого к выдаче на завтрак</t>
  </si>
  <si>
    <t xml:space="preserve">Цена </t>
  </si>
  <si>
    <t xml:space="preserve">Сумма </t>
  </si>
  <si>
    <t>ОБЕД</t>
  </si>
  <si>
    <t>Суп чечевичный с овощами</t>
  </si>
  <si>
    <t>итого к выдаче на обед</t>
  </si>
  <si>
    <t>цена</t>
  </si>
  <si>
    <t>на сумму</t>
  </si>
  <si>
    <t>ИТОГО к выдаче за день</t>
  </si>
  <si>
    <t>ИТОГО за день на сумму</t>
  </si>
  <si>
    <t>Принял повар ______________</t>
  </si>
  <si>
    <t>Выдал кладовщик 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</si>
</sst>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</font>
    <font>
      <b/>
      <sz val="9"/>
      <name val="Calibri"/>
      <family val="2"/>
      <charset val="204"/>
      <scheme val="minor"/>
    </font>
    <font>
      <sz val="9"/>
      <name val="Arial Cyr"/>
      <charset val="204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</font>
    <font>
      <b/>
      <sz val="9"/>
      <color theme="5"/>
      <name val="Calibri"/>
      <family val="2"/>
      <charset val="204"/>
    </font>
    <font>
      <sz val="9"/>
      <name val="Yandex-sans"/>
    </font>
    <font>
      <sz val="9"/>
      <color indexed="8"/>
      <name val="Calibri"/>
      <family val="2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7" fillId="0" borderId="1" xfId="0" applyFont="1" applyBorder="1"/>
    <xf numFmtId="0" fontId="8" fillId="0" borderId="1" xfId="0" applyFont="1" applyBorder="1"/>
    <xf numFmtId="0" fontId="7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textRotation="90" wrapText="1"/>
    </xf>
    <xf numFmtId="0" fontId="3" fillId="3" borderId="1" xfId="0" applyFont="1" applyFill="1" applyBorder="1"/>
    <xf numFmtId="164" fontId="3" fillId="3" borderId="1" xfId="0" applyNumberFormat="1" applyFont="1" applyFill="1" applyBorder="1"/>
    <xf numFmtId="164" fontId="3" fillId="0" borderId="1" xfId="0" applyNumberFormat="1" applyFont="1" applyBorder="1"/>
    <xf numFmtId="164" fontId="3" fillId="4" borderId="1" xfId="0" applyNumberFormat="1" applyFont="1" applyFill="1" applyBorder="1"/>
    <xf numFmtId="0" fontId="11" fillId="0" borderId="1" xfId="0" applyFont="1" applyBorder="1" applyAlignment="1">
      <alignment horizontal="center" vertical="center" textRotation="90" wrapText="1"/>
    </xf>
    <xf numFmtId="0" fontId="1" fillId="0" borderId="2" xfId="0" applyFont="1" applyBorder="1"/>
    <xf numFmtId="0" fontId="1" fillId="0" borderId="3" xfId="0" applyFont="1" applyBorder="1"/>
    <xf numFmtId="0" fontId="2" fillId="0" borderId="3" xfId="0" applyFont="1" applyBorder="1"/>
    <xf numFmtId="0" fontId="3" fillId="0" borderId="3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/>
    <xf numFmtId="0" fontId="5" fillId="0" borderId="5" xfId="0" applyFont="1" applyBorder="1"/>
    <xf numFmtId="0" fontId="1" fillId="0" borderId="1" xfId="0" applyFont="1" applyBorder="1"/>
    <xf numFmtId="0" fontId="2" fillId="0" borderId="1" xfId="0" applyFont="1" applyBorder="1"/>
    <xf numFmtId="0" fontId="4" fillId="0" borderId="1" xfId="0" applyFont="1" applyBorder="1"/>
    <xf numFmtId="0" fontId="2" fillId="2" borderId="6" xfId="0" applyFont="1" applyFill="1" applyBorder="1"/>
    <xf numFmtId="0" fontId="1" fillId="0" borderId="5" xfId="0" applyFont="1" applyBorder="1"/>
    <xf numFmtId="0" fontId="3" fillId="0" borderId="1" xfId="0" applyFont="1" applyBorder="1" applyAlignment="1">
      <alignment horizontal="right"/>
    </xf>
    <xf numFmtId="0" fontId="6" fillId="0" borderId="1" xfId="0" applyFont="1" applyBorder="1"/>
    <xf numFmtId="0" fontId="1" fillId="2" borderId="6" xfId="0" applyFont="1" applyFill="1" applyBorder="1"/>
    <xf numFmtId="0" fontId="6" fillId="0" borderId="5" xfId="0" applyFont="1" applyBorder="1"/>
    <xf numFmtId="0" fontId="6" fillId="0" borderId="6" xfId="0" applyFont="1" applyBorder="1"/>
    <xf numFmtId="0" fontId="7" fillId="0" borderId="5" xfId="0" applyFont="1" applyBorder="1"/>
    <xf numFmtId="0" fontId="8" fillId="0" borderId="6" xfId="0" applyFont="1" applyBorder="1"/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5" xfId="0" applyFont="1" applyBorder="1"/>
    <xf numFmtId="0" fontId="11" fillId="0" borderId="6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wrapText="1"/>
    </xf>
    <xf numFmtId="0" fontId="3" fillId="0" borderId="6" xfId="0" applyFont="1" applyBorder="1"/>
    <xf numFmtId="0" fontId="9" fillId="0" borderId="5" xfId="0" applyFont="1" applyBorder="1" applyAlignment="1">
      <alignment horizontal="left" wrapText="1"/>
    </xf>
    <xf numFmtId="0" fontId="9" fillId="0" borderId="5" xfId="0" applyFont="1" applyBorder="1" applyAlignment="1">
      <alignment wrapText="1"/>
    </xf>
    <xf numFmtId="0" fontId="3" fillId="3" borderId="5" xfId="0" applyFont="1" applyFill="1" applyBorder="1"/>
    <xf numFmtId="0" fontId="3" fillId="3" borderId="6" xfId="0" applyFont="1" applyFill="1" applyBorder="1"/>
    <xf numFmtId="0" fontId="3" fillId="3" borderId="5" xfId="0" applyFont="1" applyFill="1" applyBorder="1" applyAlignment="1">
      <alignment wrapText="1"/>
    </xf>
    <xf numFmtId="164" fontId="3" fillId="3" borderId="6" xfId="0" applyNumberFormat="1" applyFont="1" applyFill="1" applyBorder="1"/>
    <xf numFmtId="0" fontId="7" fillId="0" borderId="5" xfId="0" applyFont="1" applyBorder="1" applyAlignment="1">
      <alignment wrapText="1"/>
    </xf>
    <xf numFmtId="0" fontId="10" fillId="0" borderId="5" xfId="0" applyFont="1" applyBorder="1" applyAlignment="1">
      <alignment wrapText="1"/>
    </xf>
    <xf numFmtId="164" fontId="3" fillId="0" borderId="6" xfId="0" applyNumberFormat="1" applyFont="1" applyBorder="1"/>
    <xf numFmtId="0" fontId="3" fillId="4" borderId="5" xfId="0" applyFont="1" applyFill="1" applyBorder="1"/>
    <xf numFmtId="164" fontId="3" fillId="4" borderId="6" xfId="0" applyNumberFormat="1" applyFont="1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7747B-63E1-4FFC-9169-012BE1AE47F7}">
  <dimension ref="B1:Q44"/>
  <sheetViews>
    <sheetView tabSelected="1" workbookViewId="0">
      <selection activeCell="V24" sqref="V24"/>
    </sheetView>
  </sheetViews>
  <sheetFormatPr defaultRowHeight="14.4"/>
  <cols>
    <col min="2" max="2" width="21.77734375" customWidth="1"/>
    <col min="3" max="17" width="7.33203125" customWidth="1"/>
  </cols>
  <sheetData>
    <row r="1" spans="2:17" ht="15" thickBot="1"/>
    <row r="2" spans="2:17" ht="15" thickTop="1">
      <c r="B2" s="11"/>
      <c r="C2" s="12"/>
      <c r="D2" s="12"/>
      <c r="E2" s="12"/>
      <c r="F2" s="12"/>
      <c r="G2" s="12"/>
      <c r="H2" s="12"/>
      <c r="I2" s="12"/>
      <c r="J2" s="13"/>
      <c r="K2" s="12"/>
      <c r="L2" s="14" t="s">
        <v>0</v>
      </c>
      <c r="M2" s="14"/>
      <c r="N2" s="15"/>
      <c r="O2" s="15"/>
      <c r="P2" s="15"/>
      <c r="Q2" s="16"/>
    </row>
    <row r="3" spans="2:17">
      <c r="B3" s="17" t="s">
        <v>1</v>
      </c>
      <c r="C3" s="18"/>
      <c r="D3" s="18"/>
      <c r="E3" s="18"/>
      <c r="F3" s="18"/>
      <c r="G3" s="18"/>
      <c r="H3" s="18"/>
      <c r="I3" s="18"/>
      <c r="J3" s="18" t="s">
        <v>2</v>
      </c>
      <c r="K3" s="18"/>
      <c r="L3" s="18"/>
      <c r="M3" s="19"/>
      <c r="N3" s="20"/>
      <c r="O3" s="20"/>
      <c r="P3" s="20"/>
      <c r="Q3" s="21"/>
    </row>
    <row r="4" spans="2:17">
      <c r="B4" s="22"/>
      <c r="C4" s="18" t="s">
        <v>3</v>
      </c>
      <c r="D4" s="18"/>
      <c r="E4" s="18"/>
      <c r="F4" s="18"/>
      <c r="G4" s="18"/>
      <c r="H4" s="18"/>
      <c r="I4" s="19"/>
      <c r="J4" s="18"/>
      <c r="K4" s="23"/>
      <c r="L4" s="18"/>
      <c r="M4" s="18"/>
      <c r="N4" s="24"/>
      <c r="O4" s="24"/>
      <c r="P4" s="24"/>
      <c r="Q4" s="25"/>
    </row>
    <row r="5" spans="2:17">
      <c r="B5" s="26"/>
      <c r="C5" s="24"/>
      <c r="D5" s="24"/>
      <c r="E5" s="24"/>
      <c r="F5" s="24"/>
      <c r="G5" s="1"/>
      <c r="H5" s="1"/>
      <c r="I5" s="24"/>
      <c r="J5" s="24"/>
      <c r="K5" s="24"/>
      <c r="L5" s="24"/>
      <c r="M5" s="24"/>
      <c r="N5" s="24"/>
      <c r="O5" s="24"/>
      <c r="P5" s="24"/>
      <c r="Q5" s="27"/>
    </row>
    <row r="6" spans="2:17">
      <c r="B6" s="28" t="s">
        <v>4</v>
      </c>
      <c r="C6" s="2">
        <v>145</v>
      </c>
      <c r="D6" s="2">
        <v>145</v>
      </c>
      <c r="E6" s="2">
        <v>145</v>
      </c>
      <c r="F6" s="2">
        <v>145</v>
      </c>
      <c r="G6" s="2">
        <v>145</v>
      </c>
      <c r="H6" s="2">
        <v>145</v>
      </c>
      <c r="I6" s="2">
        <v>145</v>
      </c>
      <c r="J6" s="2">
        <v>145</v>
      </c>
      <c r="K6" s="2">
        <v>145</v>
      </c>
      <c r="L6" s="2">
        <v>145</v>
      </c>
      <c r="M6" s="2">
        <v>145</v>
      </c>
      <c r="N6" s="2">
        <v>145</v>
      </c>
      <c r="O6" s="2">
        <v>145</v>
      </c>
      <c r="P6" s="2">
        <v>145</v>
      </c>
      <c r="Q6" s="29">
        <v>145</v>
      </c>
    </row>
    <row r="7" spans="2:17">
      <c r="B7" s="28" t="s">
        <v>5</v>
      </c>
      <c r="C7" s="2">
        <v>128</v>
      </c>
      <c r="D7" s="2">
        <v>128</v>
      </c>
      <c r="E7" s="2">
        <v>128</v>
      </c>
      <c r="F7" s="2">
        <v>128</v>
      </c>
      <c r="G7" s="2">
        <v>128</v>
      </c>
      <c r="H7" s="2">
        <v>128</v>
      </c>
      <c r="I7" s="2">
        <v>128</v>
      </c>
      <c r="J7" s="2">
        <v>128</v>
      </c>
      <c r="K7" s="2">
        <v>128</v>
      </c>
      <c r="L7" s="2">
        <v>128</v>
      </c>
      <c r="M7" s="2">
        <v>128</v>
      </c>
      <c r="N7" s="2">
        <v>128</v>
      </c>
      <c r="O7" s="2">
        <v>128</v>
      </c>
      <c r="P7" s="2">
        <v>128</v>
      </c>
      <c r="Q7" s="29">
        <v>128</v>
      </c>
    </row>
    <row r="8" spans="2:17">
      <c r="B8" s="30" t="s">
        <v>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1"/>
    </row>
    <row r="9" spans="2:17" ht="63">
      <c r="B9" s="32"/>
      <c r="C9" s="10" t="s">
        <v>7</v>
      </c>
      <c r="D9" s="10" t="s">
        <v>8</v>
      </c>
      <c r="E9" s="10" t="s">
        <v>9</v>
      </c>
      <c r="F9" s="10" t="s">
        <v>10</v>
      </c>
      <c r="G9" s="10" t="s">
        <v>11</v>
      </c>
      <c r="H9" s="10" t="s">
        <v>12</v>
      </c>
      <c r="I9" s="10" t="s">
        <v>13</v>
      </c>
      <c r="J9" s="10" t="s">
        <v>14</v>
      </c>
      <c r="K9" s="10" t="s">
        <v>15</v>
      </c>
      <c r="L9" s="10" t="str">
        <f>B19</f>
        <v>Яблоко</v>
      </c>
      <c r="M9" s="10" t="s">
        <v>16</v>
      </c>
      <c r="N9" s="10" t="s">
        <v>17</v>
      </c>
      <c r="O9" s="10" t="s">
        <v>18</v>
      </c>
      <c r="P9" s="10" t="s">
        <v>19</v>
      </c>
      <c r="Q9" s="33" t="s">
        <v>20</v>
      </c>
    </row>
    <row r="10" spans="2:17">
      <c r="B10" s="28" t="s">
        <v>21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34"/>
    </row>
    <row r="11" spans="2:17">
      <c r="B11" s="35" t="s">
        <v>22</v>
      </c>
      <c r="C11" s="4">
        <v>0.25</v>
      </c>
      <c r="D11" s="4">
        <v>60</v>
      </c>
      <c r="E11" s="4"/>
      <c r="F11" s="4"/>
      <c r="G11" s="4">
        <v>15</v>
      </c>
      <c r="H11" s="4">
        <v>30</v>
      </c>
      <c r="I11" s="4"/>
      <c r="J11" s="4">
        <v>40</v>
      </c>
      <c r="K11" s="4"/>
      <c r="L11" s="4"/>
      <c r="M11" s="4">
        <v>5</v>
      </c>
      <c r="N11" s="4">
        <v>2.2999999999999998</v>
      </c>
      <c r="O11" s="4"/>
      <c r="P11" s="4"/>
      <c r="Q11" s="36"/>
    </row>
    <row r="12" spans="2:17">
      <c r="B12" s="35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36"/>
    </row>
    <row r="13" spans="2:17">
      <c r="B13" s="35" t="s">
        <v>23</v>
      </c>
      <c r="C13" s="4">
        <v>0.2</v>
      </c>
      <c r="D13" s="4"/>
      <c r="E13" s="4">
        <v>20</v>
      </c>
      <c r="F13" s="4"/>
      <c r="G13" s="4"/>
      <c r="H13" s="4">
        <v>20</v>
      </c>
      <c r="I13" s="4"/>
      <c r="J13" s="4"/>
      <c r="K13" s="4"/>
      <c r="L13" s="4"/>
      <c r="M13" s="4">
        <v>4</v>
      </c>
      <c r="N13" s="4"/>
      <c r="O13" s="4">
        <v>15</v>
      </c>
      <c r="P13" s="4">
        <v>20</v>
      </c>
      <c r="Q13" s="36"/>
    </row>
    <row r="14" spans="2:17">
      <c r="B14" s="37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36"/>
    </row>
    <row r="15" spans="2:17">
      <c r="B15" s="35" t="s">
        <v>24</v>
      </c>
      <c r="C15" s="4"/>
      <c r="D15" s="4"/>
      <c r="E15" s="4"/>
      <c r="F15" s="4">
        <v>15</v>
      </c>
      <c r="G15" s="4"/>
      <c r="H15" s="4"/>
      <c r="I15" s="4"/>
      <c r="J15" s="4"/>
      <c r="K15" s="4">
        <v>1</v>
      </c>
      <c r="L15" s="4"/>
      <c r="M15" s="4"/>
      <c r="N15" s="4"/>
      <c r="O15" s="4"/>
      <c r="P15" s="4"/>
      <c r="Q15" s="36"/>
    </row>
    <row r="16" spans="2:17">
      <c r="B16" s="35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36"/>
    </row>
    <row r="17" spans="2:17">
      <c r="B17" s="38" t="s">
        <v>25</v>
      </c>
      <c r="C17" s="4"/>
      <c r="D17" s="4"/>
      <c r="E17" s="4"/>
      <c r="F17" s="4"/>
      <c r="G17" s="4"/>
      <c r="H17" s="4"/>
      <c r="I17" s="4">
        <v>80</v>
      </c>
      <c r="J17" s="4"/>
      <c r="K17" s="4"/>
      <c r="L17" s="4"/>
      <c r="M17" s="4"/>
      <c r="N17" s="4"/>
      <c r="O17" s="4"/>
      <c r="P17" s="4"/>
      <c r="Q17" s="36"/>
    </row>
    <row r="18" spans="2:17">
      <c r="B18" s="38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36"/>
    </row>
    <row r="19" spans="2:17">
      <c r="B19" s="38" t="s">
        <v>26</v>
      </c>
      <c r="C19" s="4"/>
      <c r="D19" s="4"/>
      <c r="E19" s="4"/>
      <c r="F19" s="4"/>
      <c r="G19" s="4"/>
      <c r="H19" s="4"/>
      <c r="I19" s="4"/>
      <c r="J19" s="4"/>
      <c r="K19" s="4"/>
      <c r="L19" s="4">
        <v>113</v>
      </c>
      <c r="M19" s="4"/>
      <c r="N19" s="4"/>
      <c r="O19" s="4"/>
      <c r="P19" s="4"/>
      <c r="Q19" s="36"/>
    </row>
    <row r="20" spans="2:17">
      <c r="B20" s="39" t="s">
        <v>27</v>
      </c>
      <c r="C20" s="6">
        <f>SUM(C11:C19)</f>
        <v>0.45</v>
      </c>
      <c r="D20" s="6">
        <f t="shared" ref="D20:Q20" si="0">SUM(D11:D19)</f>
        <v>60</v>
      </c>
      <c r="E20" s="6">
        <f t="shared" si="0"/>
        <v>20</v>
      </c>
      <c r="F20" s="6">
        <f t="shared" si="0"/>
        <v>15</v>
      </c>
      <c r="G20" s="6">
        <f t="shared" si="0"/>
        <v>15</v>
      </c>
      <c r="H20" s="6">
        <f t="shared" si="0"/>
        <v>50</v>
      </c>
      <c r="I20" s="6">
        <f t="shared" si="0"/>
        <v>80</v>
      </c>
      <c r="J20" s="6">
        <f t="shared" si="0"/>
        <v>40</v>
      </c>
      <c r="K20" s="6">
        <f t="shared" si="0"/>
        <v>1</v>
      </c>
      <c r="L20" s="6">
        <f t="shared" si="0"/>
        <v>113</v>
      </c>
      <c r="M20" s="6">
        <f t="shared" si="0"/>
        <v>9</v>
      </c>
      <c r="N20" s="6">
        <f t="shared" si="0"/>
        <v>2.2999999999999998</v>
      </c>
      <c r="O20" s="6">
        <f t="shared" si="0"/>
        <v>15</v>
      </c>
      <c r="P20" s="6">
        <f t="shared" si="0"/>
        <v>20</v>
      </c>
      <c r="Q20" s="40">
        <f t="shared" si="0"/>
        <v>0</v>
      </c>
    </row>
    <row r="21" spans="2:17">
      <c r="B21" s="41" t="s">
        <v>28</v>
      </c>
      <c r="C21" s="7">
        <f t="shared" ref="C21:H21" si="1">C20*C6/1000</f>
        <v>6.5250000000000002E-2</v>
      </c>
      <c r="D21" s="7">
        <f t="shared" si="1"/>
        <v>8.6999999999999993</v>
      </c>
      <c r="E21" s="7">
        <f t="shared" si="1"/>
        <v>2.9</v>
      </c>
      <c r="F21" s="7">
        <f t="shared" si="1"/>
        <v>2.1749999999999998</v>
      </c>
      <c r="G21" s="7">
        <f t="shared" si="1"/>
        <v>2.1749999999999998</v>
      </c>
      <c r="H21" s="7">
        <f t="shared" si="1"/>
        <v>7.25</v>
      </c>
      <c r="I21" s="7">
        <f>I20*I6/560</f>
        <v>20.714285714285715</v>
      </c>
      <c r="J21" s="7">
        <f>J20*J6/1000</f>
        <v>5.8</v>
      </c>
      <c r="K21" s="7">
        <f>K20*K6/100</f>
        <v>1.45</v>
      </c>
      <c r="L21" s="7">
        <f>L20*L6/1000</f>
        <v>16.385000000000002</v>
      </c>
      <c r="M21" s="7">
        <f>M20*M6/1000</f>
        <v>1.3049999999999999</v>
      </c>
      <c r="N21" s="7">
        <f>N20*N6/1000</f>
        <v>0.33350000000000002</v>
      </c>
      <c r="O21" s="7">
        <f>O20*O6/650</f>
        <v>3.3461538461538463</v>
      </c>
      <c r="P21" s="7">
        <f>P20*P6/1000</f>
        <v>2.9</v>
      </c>
      <c r="Q21" s="42">
        <f>Q20*Q6/1000</f>
        <v>0</v>
      </c>
    </row>
    <row r="22" spans="2:17">
      <c r="B22" s="39" t="s">
        <v>29</v>
      </c>
      <c r="C22" s="7">
        <v>20</v>
      </c>
      <c r="D22" s="7">
        <v>680</v>
      </c>
      <c r="E22" s="7">
        <v>55</v>
      </c>
      <c r="F22" s="7">
        <v>90</v>
      </c>
      <c r="G22" s="7">
        <v>45</v>
      </c>
      <c r="H22" s="7">
        <v>50</v>
      </c>
      <c r="I22" s="7">
        <v>38</v>
      </c>
      <c r="J22" s="7">
        <v>125</v>
      </c>
      <c r="K22" s="7">
        <v>120</v>
      </c>
      <c r="L22" s="7">
        <v>120</v>
      </c>
      <c r="M22" s="7">
        <v>150</v>
      </c>
      <c r="N22" s="7">
        <v>890</v>
      </c>
      <c r="O22" s="7">
        <v>100</v>
      </c>
      <c r="P22" s="7">
        <v>60</v>
      </c>
      <c r="Q22" s="42">
        <v>130</v>
      </c>
    </row>
    <row r="23" spans="2:17">
      <c r="B23" s="39" t="s">
        <v>30</v>
      </c>
      <c r="C23" s="7">
        <f>C21*C22</f>
        <v>1.3050000000000002</v>
      </c>
      <c r="D23" s="7">
        <f t="shared" ref="D23:Q23" si="2">D21*D22</f>
        <v>5915.9999999999991</v>
      </c>
      <c r="E23" s="7">
        <f t="shared" si="2"/>
        <v>159.5</v>
      </c>
      <c r="F23" s="7">
        <f t="shared" si="2"/>
        <v>195.74999999999997</v>
      </c>
      <c r="G23" s="7">
        <f t="shared" si="2"/>
        <v>97.874999999999986</v>
      </c>
      <c r="H23" s="7">
        <f t="shared" si="2"/>
        <v>362.5</v>
      </c>
      <c r="I23" s="7">
        <f>I21*I22</f>
        <v>787.14285714285722</v>
      </c>
      <c r="J23" s="7">
        <f t="shared" si="2"/>
        <v>725</v>
      </c>
      <c r="K23" s="7">
        <f t="shared" si="2"/>
        <v>174</v>
      </c>
      <c r="L23" s="7">
        <f t="shared" si="2"/>
        <v>1966.2000000000003</v>
      </c>
      <c r="M23" s="7">
        <f t="shared" si="2"/>
        <v>195.75</v>
      </c>
      <c r="N23" s="7">
        <f t="shared" si="2"/>
        <v>296.815</v>
      </c>
      <c r="O23" s="7">
        <f>O21*O22</f>
        <v>334.61538461538464</v>
      </c>
      <c r="P23" s="7">
        <f>P21*P22</f>
        <v>174</v>
      </c>
      <c r="Q23" s="42">
        <f t="shared" si="2"/>
        <v>0</v>
      </c>
    </row>
    <row r="24" spans="2:17">
      <c r="B24" s="43" t="s">
        <v>31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36"/>
    </row>
    <row r="25" spans="2:17">
      <c r="B25" s="44" t="s">
        <v>32</v>
      </c>
      <c r="C25" s="4">
        <v>1</v>
      </c>
      <c r="D25" s="4"/>
      <c r="E25" s="4">
        <v>73</v>
      </c>
      <c r="F25" s="4"/>
      <c r="G25" s="4">
        <v>12</v>
      </c>
      <c r="H25" s="4">
        <v>13</v>
      </c>
      <c r="I25" s="4"/>
      <c r="J25" s="4"/>
      <c r="K25" s="4"/>
      <c r="L25" s="4"/>
      <c r="M25" s="4"/>
      <c r="N25" s="4">
        <v>5</v>
      </c>
      <c r="O25" s="4"/>
      <c r="P25" s="4"/>
      <c r="Q25" s="36">
        <v>30</v>
      </c>
    </row>
    <row r="26" spans="2:17">
      <c r="B26" s="35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36"/>
    </row>
    <row r="27" spans="2:17">
      <c r="B27" s="35" t="s">
        <v>22</v>
      </c>
      <c r="C27" s="4">
        <v>0.25</v>
      </c>
      <c r="D27" s="4">
        <v>60</v>
      </c>
      <c r="E27" s="4"/>
      <c r="F27" s="4"/>
      <c r="G27" s="4">
        <v>15</v>
      </c>
      <c r="H27" s="4">
        <v>30</v>
      </c>
      <c r="I27" s="4"/>
      <c r="J27" s="4">
        <v>40</v>
      </c>
      <c r="K27" s="4"/>
      <c r="L27" s="4"/>
      <c r="M27" s="4">
        <v>5</v>
      </c>
      <c r="N27" s="4">
        <v>2.2999999999999998</v>
      </c>
      <c r="O27" s="4"/>
      <c r="P27" s="4"/>
      <c r="Q27" s="36"/>
    </row>
    <row r="28" spans="2:17">
      <c r="B28" s="35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36"/>
    </row>
    <row r="29" spans="2:17">
      <c r="B29" s="35" t="s">
        <v>23</v>
      </c>
      <c r="C29" s="4">
        <v>0.2</v>
      </c>
      <c r="D29" s="4"/>
      <c r="E29" s="4">
        <v>20</v>
      </c>
      <c r="F29" s="4"/>
      <c r="G29" s="4"/>
      <c r="H29" s="4">
        <v>20</v>
      </c>
      <c r="I29" s="4"/>
      <c r="J29" s="4"/>
      <c r="K29" s="4"/>
      <c r="L29" s="4"/>
      <c r="M29" s="4">
        <v>4</v>
      </c>
      <c r="N29" s="4"/>
      <c r="O29" s="4">
        <v>15</v>
      </c>
      <c r="P29" s="4">
        <v>20</v>
      </c>
      <c r="Q29" s="36"/>
    </row>
    <row r="30" spans="2:17">
      <c r="B30" s="35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36"/>
    </row>
    <row r="31" spans="2:17">
      <c r="B31" s="35" t="s">
        <v>24</v>
      </c>
      <c r="C31" s="4"/>
      <c r="D31" s="4"/>
      <c r="E31" s="4"/>
      <c r="F31" s="4">
        <v>15</v>
      </c>
      <c r="G31" s="4"/>
      <c r="H31" s="4"/>
      <c r="I31" s="4"/>
      <c r="J31" s="4"/>
      <c r="K31" s="4">
        <v>1</v>
      </c>
      <c r="L31" s="4"/>
      <c r="M31" s="4"/>
      <c r="N31" s="4"/>
      <c r="O31" s="4"/>
      <c r="P31" s="4"/>
      <c r="Q31" s="36"/>
    </row>
    <row r="32" spans="2:17">
      <c r="B32" s="35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36"/>
    </row>
    <row r="33" spans="2:17">
      <c r="B33" s="35" t="s">
        <v>25</v>
      </c>
      <c r="C33" s="4"/>
      <c r="D33" s="4"/>
      <c r="E33" s="4"/>
      <c r="F33" s="4"/>
      <c r="G33" s="4"/>
      <c r="H33" s="4"/>
      <c r="I33" s="4">
        <v>80</v>
      </c>
      <c r="J33" s="4"/>
      <c r="K33" s="4"/>
      <c r="L33" s="4"/>
      <c r="M33" s="4"/>
      <c r="N33" s="4"/>
      <c r="O33" s="4"/>
      <c r="P33" s="4"/>
      <c r="Q33" s="36"/>
    </row>
    <row r="34" spans="2:17">
      <c r="B34" s="35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36"/>
    </row>
    <row r="35" spans="2:17">
      <c r="B35" s="32" t="s">
        <v>27</v>
      </c>
      <c r="C35" s="8">
        <f>SUM(C25:C34)</f>
        <v>1.45</v>
      </c>
      <c r="D35" s="8">
        <f t="shared" ref="D35:Q35" si="3">SUM(D25:D34)</f>
        <v>60</v>
      </c>
      <c r="E35" s="8">
        <f t="shared" si="3"/>
        <v>93</v>
      </c>
      <c r="F35" s="8">
        <f t="shared" si="3"/>
        <v>15</v>
      </c>
      <c r="G35" s="8">
        <f t="shared" si="3"/>
        <v>27</v>
      </c>
      <c r="H35" s="8">
        <f t="shared" si="3"/>
        <v>63</v>
      </c>
      <c r="I35" s="8">
        <f t="shared" si="3"/>
        <v>80</v>
      </c>
      <c r="J35" s="8">
        <f t="shared" si="3"/>
        <v>40</v>
      </c>
      <c r="K35" s="8">
        <f t="shared" si="3"/>
        <v>1</v>
      </c>
      <c r="L35" s="8">
        <f t="shared" si="3"/>
        <v>0</v>
      </c>
      <c r="M35" s="8">
        <f t="shared" si="3"/>
        <v>9</v>
      </c>
      <c r="N35" s="8">
        <f t="shared" si="3"/>
        <v>7.3</v>
      </c>
      <c r="O35" s="8">
        <f t="shared" si="3"/>
        <v>15</v>
      </c>
      <c r="P35" s="8">
        <f t="shared" si="3"/>
        <v>20</v>
      </c>
      <c r="Q35" s="45">
        <f t="shared" si="3"/>
        <v>30</v>
      </c>
    </row>
    <row r="36" spans="2:17">
      <c r="B36" s="32" t="s">
        <v>33</v>
      </c>
      <c r="C36" s="8">
        <f t="shared" ref="C36:H36" si="4">C35*C7/1000</f>
        <v>0.18559999999999999</v>
      </c>
      <c r="D36" s="8">
        <f t="shared" si="4"/>
        <v>7.68</v>
      </c>
      <c r="E36" s="8">
        <f t="shared" si="4"/>
        <v>11.904</v>
      </c>
      <c r="F36" s="8">
        <f t="shared" si="4"/>
        <v>1.92</v>
      </c>
      <c r="G36" s="8">
        <f t="shared" si="4"/>
        <v>3.456</v>
      </c>
      <c r="H36" s="8">
        <f t="shared" si="4"/>
        <v>8.0640000000000001</v>
      </c>
      <c r="I36" s="8">
        <f>I35*I7/560</f>
        <v>18.285714285714285</v>
      </c>
      <c r="J36" s="8">
        <f>J35*J7/1000</f>
        <v>5.12</v>
      </c>
      <c r="K36" s="8">
        <f>K35*K7/100</f>
        <v>1.28</v>
      </c>
      <c r="L36" s="8">
        <f>L35*L7/1000</f>
        <v>0</v>
      </c>
      <c r="M36" s="8">
        <f>M35*M7/1000</f>
        <v>1.1519999999999999</v>
      </c>
      <c r="N36" s="8">
        <f>N35*N7/1000</f>
        <v>0.93440000000000001</v>
      </c>
      <c r="O36" s="8">
        <f>O35*O7/650</f>
        <v>2.953846153846154</v>
      </c>
      <c r="P36" s="8">
        <f>P35*P7/1000</f>
        <v>2.56</v>
      </c>
      <c r="Q36" s="45">
        <f>Q35*Q7/1000</f>
        <v>3.84</v>
      </c>
    </row>
    <row r="37" spans="2:17">
      <c r="B37" s="32" t="s">
        <v>34</v>
      </c>
      <c r="C37" s="8">
        <f t="shared" ref="C37:L37" si="5">C22</f>
        <v>20</v>
      </c>
      <c r="D37" s="8">
        <f t="shared" si="5"/>
        <v>680</v>
      </c>
      <c r="E37" s="8">
        <f t="shared" si="5"/>
        <v>55</v>
      </c>
      <c r="F37" s="8">
        <f t="shared" si="5"/>
        <v>90</v>
      </c>
      <c r="G37" s="8">
        <f t="shared" si="5"/>
        <v>45</v>
      </c>
      <c r="H37" s="8">
        <f t="shared" si="5"/>
        <v>50</v>
      </c>
      <c r="I37" s="8">
        <f t="shared" si="5"/>
        <v>38</v>
      </c>
      <c r="J37" s="8">
        <f t="shared" si="5"/>
        <v>125</v>
      </c>
      <c r="K37" s="8">
        <f t="shared" si="5"/>
        <v>120</v>
      </c>
      <c r="L37" s="8">
        <f t="shared" si="5"/>
        <v>120</v>
      </c>
      <c r="M37" s="8">
        <f>M22</f>
        <v>150</v>
      </c>
      <c r="N37" s="8">
        <f>N22</f>
        <v>890</v>
      </c>
      <c r="O37" s="8">
        <f>O22</f>
        <v>100</v>
      </c>
      <c r="P37" s="8">
        <f>P22</f>
        <v>60</v>
      </c>
      <c r="Q37" s="45">
        <f>Q22</f>
        <v>130</v>
      </c>
    </row>
    <row r="38" spans="2:17">
      <c r="B38" s="32" t="s">
        <v>35</v>
      </c>
      <c r="C38" s="8">
        <f t="shared" ref="C38:Q38" si="6">C36*C37</f>
        <v>3.7119999999999997</v>
      </c>
      <c r="D38" s="8">
        <f t="shared" si="6"/>
        <v>5222.3999999999996</v>
      </c>
      <c r="E38" s="8">
        <f t="shared" si="6"/>
        <v>654.72</v>
      </c>
      <c r="F38" s="8">
        <f t="shared" si="6"/>
        <v>172.79999999999998</v>
      </c>
      <c r="G38" s="8">
        <f t="shared" si="6"/>
        <v>155.52000000000001</v>
      </c>
      <c r="H38" s="8">
        <f t="shared" si="6"/>
        <v>403.2</v>
      </c>
      <c r="I38" s="8">
        <f t="shared" si="6"/>
        <v>694.85714285714278</v>
      </c>
      <c r="J38" s="8">
        <f t="shared" si="6"/>
        <v>640</v>
      </c>
      <c r="K38" s="8">
        <f t="shared" si="6"/>
        <v>153.6</v>
      </c>
      <c r="L38" s="8">
        <f t="shared" si="6"/>
        <v>0</v>
      </c>
      <c r="M38" s="8">
        <f t="shared" si="6"/>
        <v>172.79999999999998</v>
      </c>
      <c r="N38" s="8">
        <f t="shared" si="6"/>
        <v>831.61599999999999</v>
      </c>
      <c r="O38" s="8">
        <f>O36*O37</f>
        <v>295.38461538461542</v>
      </c>
      <c r="P38" s="8">
        <f>P36*P37</f>
        <v>153.6</v>
      </c>
      <c r="Q38" s="45">
        <f t="shared" si="6"/>
        <v>499.2</v>
      </c>
    </row>
    <row r="39" spans="2:17">
      <c r="B39" s="46" t="s">
        <v>36</v>
      </c>
      <c r="C39" s="9">
        <f>C36+C21</f>
        <v>0.25085000000000002</v>
      </c>
      <c r="D39" s="9">
        <f t="shared" ref="D39:Q39" si="7">D36+D21</f>
        <v>16.38</v>
      </c>
      <c r="E39" s="9">
        <f t="shared" si="7"/>
        <v>14.804</v>
      </c>
      <c r="F39" s="9">
        <f t="shared" si="7"/>
        <v>4.0949999999999998</v>
      </c>
      <c r="G39" s="9">
        <f t="shared" si="7"/>
        <v>5.6310000000000002</v>
      </c>
      <c r="H39" s="9">
        <f t="shared" si="7"/>
        <v>15.314</v>
      </c>
      <c r="I39" s="9">
        <f t="shared" si="7"/>
        <v>39</v>
      </c>
      <c r="J39" s="9">
        <f t="shared" si="7"/>
        <v>10.92</v>
      </c>
      <c r="K39" s="9">
        <f t="shared" si="7"/>
        <v>2.73</v>
      </c>
      <c r="L39" s="9">
        <f t="shared" si="7"/>
        <v>16.385000000000002</v>
      </c>
      <c r="M39" s="9">
        <f t="shared" si="7"/>
        <v>2.4569999999999999</v>
      </c>
      <c r="N39" s="9">
        <f t="shared" si="7"/>
        <v>1.2679</v>
      </c>
      <c r="O39" s="9">
        <f t="shared" si="7"/>
        <v>6.3000000000000007</v>
      </c>
      <c r="P39" s="9">
        <f t="shared" si="7"/>
        <v>5.46</v>
      </c>
      <c r="Q39" s="47">
        <f t="shared" si="7"/>
        <v>3.84</v>
      </c>
    </row>
    <row r="40" spans="2:17">
      <c r="B40" s="32" t="s">
        <v>37</v>
      </c>
      <c r="C40" s="8">
        <f t="shared" ref="C40:Q40" si="8">C39*C37</f>
        <v>5.0170000000000003</v>
      </c>
      <c r="D40" s="8">
        <f t="shared" si="8"/>
        <v>11138.4</v>
      </c>
      <c r="E40" s="8">
        <f t="shared" si="8"/>
        <v>814.22</v>
      </c>
      <c r="F40" s="8">
        <f t="shared" si="8"/>
        <v>368.54999999999995</v>
      </c>
      <c r="G40" s="8">
        <f t="shared" si="8"/>
        <v>253.39500000000001</v>
      </c>
      <c r="H40" s="8">
        <f t="shared" si="8"/>
        <v>765.7</v>
      </c>
      <c r="I40" s="8">
        <f t="shared" si="8"/>
        <v>1482</v>
      </c>
      <c r="J40" s="8">
        <f t="shared" si="8"/>
        <v>1365</v>
      </c>
      <c r="K40" s="8">
        <f t="shared" si="8"/>
        <v>327.60000000000002</v>
      </c>
      <c r="L40" s="8">
        <f t="shared" si="8"/>
        <v>1966.2000000000003</v>
      </c>
      <c r="M40" s="8">
        <f t="shared" si="8"/>
        <v>368.54999999999995</v>
      </c>
      <c r="N40" s="8">
        <f t="shared" si="8"/>
        <v>1128.431</v>
      </c>
      <c r="O40" s="8">
        <f>O39*O37</f>
        <v>630.00000000000011</v>
      </c>
      <c r="P40" s="8">
        <f>P39*P37</f>
        <v>327.60000000000002</v>
      </c>
      <c r="Q40" s="45">
        <f t="shared" si="8"/>
        <v>499.2</v>
      </c>
    </row>
    <row r="41" spans="2:17">
      <c r="B41" s="3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36"/>
    </row>
    <row r="42" spans="2:17">
      <c r="B42" s="26" t="s">
        <v>38</v>
      </c>
      <c r="C42" s="24"/>
      <c r="D42" s="24"/>
      <c r="E42" s="24"/>
      <c r="F42" s="24"/>
      <c r="G42" s="24"/>
      <c r="H42" s="24"/>
      <c r="I42" s="24" t="s">
        <v>39</v>
      </c>
      <c r="J42" s="24"/>
      <c r="K42" s="24"/>
      <c r="L42" s="24"/>
      <c r="M42" s="24"/>
      <c r="N42" s="24"/>
      <c r="O42" s="24"/>
      <c r="P42" s="24"/>
      <c r="Q42" s="27"/>
    </row>
    <row r="43" spans="2:17" ht="15" thickBot="1">
      <c r="B43" s="48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50"/>
    </row>
    <row r="44" spans="2:17" ht="15" thickTop="1"/>
  </sheetData>
  <mergeCells count="1">
    <mergeCell ref="B8:Q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ОН САМЫЙЙЙЙЙ</dc:creator>
  <cp:lastModifiedBy>ОН САМЫЙЙЙЙЙ</cp:lastModifiedBy>
  <dcterms:created xsi:type="dcterms:W3CDTF">2024-04-02T18:16:34Z</dcterms:created>
  <dcterms:modified xsi:type="dcterms:W3CDTF">2024-04-02T18:18:45Z</dcterms:modified>
</cp:coreProperties>
</file>